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1"/>
  </bookViews>
  <sheets>
    <sheet name="все ОУ-школы" sheetId="1" r:id="rId1"/>
    <sheet name="Бугаево" sheetId="2" r:id="rId2"/>
    <sheet name="Хабариха" sheetId="3" r:id="rId3"/>
    <sheet name="Уег" sheetId="4" r:id="rId4"/>
    <sheet name="Окунево" sheetId="5" r:id="rId5"/>
    <sheet name="Степан" sheetId="6" r:id="rId6"/>
    <sheet name=" Нов.Бор" sheetId="7" r:id="rId7"/>
    <sheet name="Медвежка" sheetId="8" r:id="rId8"/>
    <sheet name="Черногор" sheetId="9" r:id="rId9"/>
    <sheet name="Пижма" sheetId="10" r:id="rId10"/>
    <sheet name=" Цильма" sheetId="11" r:id="rId11"/>
    <sheet name="Филипповская" sheetId="12" r:id="rId12"/>
    <sheet name="Рочевская" sheetId="13" r:id="rId13"/>
    <sheet name="ермица" sheetId="14" r:id="rId14"/>
    <sheet name="Харьяга" sheetId="15" r:id="rId15"/>
    <sheet name="Нерица" sheetId="16" r:id="rId16"/>
    <sheet name="синегор" sheetId="17" r:id="rId17"/>
    <sheet name="ксош" sheetId="18" r:id="rId18"/>
    <sheet name="усош" sheetId="19" r:id="rId19"/>
    <sheet name="Лист1" sheetId="20" r:id="rId20"/>
    <sheet name="Лист2" sheetId="21" r:id="rId21"/>
  </sheets>
  <definedNames>
    <definedName name="_xlnm.Print_Titles" localSheetId="6">' Нов.Бор'!$A:$F,' Нов.Бор'!$7:$8</definedName>
    <definedName name="_xlnm.Print_Titles" localSheetId="10">' Цильма'!$A:$F,' Цильма'!$7:$8</definedName>
    <definedName name="_xlnm.Print_Titles" localSheetId="1">'Бугаево'!$A:$F,'Бугаево'!$7:$8</definedName>
    <definedName name="_xlnm.Print_Titles" localSheetId="0">'все ОУ-школы'!$A:$F,'все ОУ-школы'!$7:$8</definedName>
    <definedName name="_xlnm.Print_Titles" localSheetId="13">'ермица'!$A:$F,'ермица'!$7:$8</definedName>
    <definedName name="_xlnm.Print_Titles" localSheetId="17">'ксош'!$A:$F,'ксош'!$7:$8</definedName>
    <definedName name="_xlnm.Print_Titles" localSheetId="7">'Медвежка'!$A:$F,'Медвежка'!$7:$8</definedName>
    <definedName name="_xlnm.Print_Titles" localSheetId="15">'Нерица'!$A:$F,'Нерица'!$7:$8</definedName>
    <definedName name="_xlnm.Print_Titles" localSheetId="4">'Окунево'!$A:$F,'Окунево'!$7:$8</definedName>
    <definedName name="_xlnm.Print_Titles" localSheetId="9">'Пижма'!$A:$F,'Пижма'!$7:$8</definedName>
    <definedName name="_xlnm.Print_Titles" localSheetId="12">'Рочевская'!$A:$F,'Рочевская'!$7:$8</definedName>
    <definedName name="_xlnm.Print_Titles" localSheetId="16">'синегор'!$A:$F,'синегор'!$7:$8</definedName>
    <definedName name="_xlnm.Print_Titles" localSheetId="5">'Степан'!$A:$F,'Степан'!$7:$8</definedName>
    <definedName name="_xlnm.Print_Titles" localSheetId="3">'Уег'!$A:$F,'Уег'!$7:$8</definedName>
    <definedName name="_xlnm.Print_Titles" localSheetId="18">'усош'!$A:$F,'усош'!$7:$8</definedName>
    <definedName name="_xlnm.Print_Titles" localSheetId="11">'Филипповская'!$A:$F,'Филипповская'!$7:$8</definedName>
    <definedName name="_xlnm.Print_Titles" localSheetId="2">'Хабариха'!$A:$F,'Хабариха'!$7:$8</definedName>
    <definedName name="_xlnm.Print_Titles" localSheetId="14">'Харьяга'!$A:$F,'Харьяга'!$7:$8</definedName>
    <definedName name="_xlnm.Print_Titles" localSheetId="8">'Черногор'!$A:$F,'Черногор'!$7:$8</definedName>
    <definedName name="_xlnm.Print_Area" localSheetId="6">' Нов.Бор'!$A$1:$R$18</definedName>
    <definedName name="_xlnm.Print_Area" localSheetId="10">' Цильма'!$A$1:$R$18</definedName>
    <definedName name="_xlnm.Print_Area" localSheetId="1">'Бугаево'!$A$1:$R$19</definedName>
    <definedName name="_xlnm.Print_Area" localSheetId="0">'все ОУ-школы'!$A$1:$R$20</definedName>
    <definedName name="_xlnm.Print_Area" localSheetId="13">'ермица'!$A$1:$R$18</definedName>
    <definedName name="_xlnm.Print_Area" localSheetId="17">'ксош'!$A$1:$R$18</definedName>
    <definedName name="_xlnm.Print_Area" localSheetId="7">'Медвежка'!$A$1:$R$18</definedName>
    <definedName name="_xlnm.Print_Area" localSheetId="15">'Нерица'!$A$1:$R$18</definedName>
    <definedName name="_xlnm.Print_Area" localSheetId="4">'Окунево'!$A$1:$R$18</definedName>
    <definedName name="_xlnm.Print_Area" localSheetId="9">'Пижма'!$A$1:$R$18</definedName>
    <definedName name="_xlnm.Print_Area" localSheetId="12">'Рочевская'!$A$1:$R$18</definedName>
    <definedName name="_xlnm.Print_Area" localSheetId="16">'синегор'!$A$1:$R$18</definedName>
    <definedName name="_xlnm.Print_Area" localSheetId="5">'Степан'!$A$1:$R$18</definedName>
    <definedName name="_xlnm.Print_Area" localSheetId="3">'Уег'!$A$1:$R$18</definedName>
    <definedName name="_xlnm.Print_Area" localSheetId="18">'усош'!$A$1:$R$18</definedName>
    <definedName name="_xlnm.Print_Area" localSheetId="11">'Филипповская'!$A$1:$R$18</definedName>
    <definedName name="_xlnm.Print_Area" localSheetId="2">'Хабариха'!$A$1:$R$18</definedName>
    <definedName name="_xlnm.Print_Area" localSheetId="14">'Харьяга'!$A$1:$R$18</definedName>
    <definedName name="_xlnm.Print_Area" localSheetId="8">'Черногор'!$A$1:$R$18</definedName>
  </definedNames>
  <calcPr fullCalcOnLoad="1"/>
</workbook>
</file>

<file path=xl/sharedStrings.xml><?xml version="1.0" encoding="utf-8"?>
<sst xmlns="http://schemas.openxmlformats.org/spreadsheetml/2006/main" count="724" uniqueCount="97">
  <si>
    <t>№, п/п</t>
  </si>
  <si>
    <t>Показатель</t>
  </si>
  <si>
    <t>Ед.  изм.</t>
  </si>
  <si>
    <t>чел.</t>
  </si>
  <si>
    <t>тыс. руб.</t>
  </si>
  <si>
    <t>руб.</t>
  </si>
  <si>
    <t>4.</t>
  </si>
  <si>
    <t>5.</t>
  </si>
  <si>
    <t xml:space="preserve">Всего </t>
  </si>
  <si>
    <t xml:space="preserve">в том числе </t>
  </si>
  <si>
    <t>Школы-сады</t>
  </si>
  <si>
    <t>Кадетские школы и школы-интернаты</t>
  </si>
  <si>
    <t xml:space="preserve">Вечерние (сменные) общеобразовательные учреждения </t>
  </si>
  <si>
    <t>Общеобразовательные школы-интернаты</t>
  </si>
  <si>
    <t xml:space="preserve">Общеобразовательные учреждения для детей, нуждающихся в психолого-педагогической и медико-социальной помощи </t>
  </si>
  <si>
    <t>Специальные (коррекционные) общеобразовательные учреждения для обучающихся, воспитанников с ограниченными возможностями здоровья</t>
  </si>
  <si>
    <t>Специальные учебно-воспитательные учреждения для детей и подростков с девиантным поведением (специальные общеобразовательные школы и специальные (коррекционные) общеобразовательные школы)</t>
  </si>
  <si>
    <t>Общеобразовательные учреждения для детей-сирот и детей, оставшихся без попечения родителей</t>
  </si>
  <si>
    <t>Оздоровительные общеобразовательные учреждения санаторного типа для детей, нуждающихся в длительном лечении.</t>
  </si>
  <si>
    <t xml:space="preserve">Общеобразовательные школы-интерны     с     первоначальной     летной
подготовкой.
</t>
  </si>
  <si>
    <t>Общеобразовательные учреждения (школы)</t>
  </si>
  <si>
    <r>
      <t xml:space="preserve">Размер фактической среднемесячной заработной платы </t>
    </r>
    <r>
      <rPr>
        <b/>
        <sz val="12"/>
        <rFont val="Times New Roman"/>
        <family val="1"/>
      </rPr>
      <t>учителей по бюджету с учетом федеральных средств (классное руководство)</t>
    </r>
  </si>
  <si>
    <r>
      <t xml:space="preserve">Размер фактической среднемесячной заработной платы </t>
    </r>
    <r>
      <rPr>
        <b/>
        <sz val="12"/>
        <rFont val="Times New Roman"/>
        <family val="1"/>
      </rPr>
      <t>учителей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 учетом внебюджетных средств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и федеральных средств (классное руководство), </t>
    </r>
  </si>
  <si>
    <r>
      <t xml:space="preserve">Фактически начисленный фонд заработной платы  </t>
    </r>
    <r>
      <rPr>
        <b/>
        <sz val="12"/>
        <rFont val="Times New Roman"/>
        <family val="1"/>
      </rPr>
      <t>учителей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 учетом внебюджетных средств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и федеральных средств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(классное руководство)</t>
    </r>
    <r>
      <rPr>
        <sz val="12"/>
        <rFont val="Times New Roman"/>
        <family val="1"/>
      </rPr>
      <t xml:space="preserve">  (с учетом рай.коэф.и сев.надбавки)</t>
    </r>
  </si>
  <si>
    <r>
      <t xml:space="preserve">Оплата труда учителей муниципальных (государственных) </t>
    </r>
    <r>
      <rPr>
        <b/>
        <u val="single"/>
        <sz val="14"/>
        <rFont val="Times New Roman"/>
        <family val="1"/>
      </rPr>
      <t xml:space="preserve">общеобразовательных учреждений </t>
    </r>
    <r>
      <rPr>
        <b/>
        <sz val="14"/>
        <rFont val="Times New Roman"/>
        <family val="1"/>
      </rPr>
      <t>Республики Коми, реализующих программу общего образования за  _________________________________________________</t>
    </r>
  </si>
  <si>
    <t>Предоставляется до 11 числа каждого месяца за сентябрь, октябрь, декабрь 2011г.</t>
  </si>
  <si>
    <t>Наименование муниципального образования (государственного учреждения образования)</t>
  </si>
  <si>
    <r>
      <t xml:space="preserve">Фактический начисленный фонд заработной платы </t>
    </r>
    <r>
      <rPr>
        <b/>
        <sz val="12"/>
        <rFont val="Times New Roman"/>
        <family val="1"/>
      </rPr>
      <t xml:space="preserve">учителей по бюджету, с учетом федеральных средств (классное руководство) </t>
    </r>
    <r>
      <rPr>
        <sz val="12"/>
        <rFont val="Times New Roman"/>
        <family val="1"/>
      </rPr>
      <t xml:space="preserve">(указывается фактическое начисление за сентябрь (октябрь, ноябрь, декабрь)  </t>
    </r>
    <r>
      <rPr>
        <u val="single"/>
        <sz val="12"/>
        <rFont val="Times New Roman"/>
        <family val="1"/>
      </rPr>
      <t>(</t>
    </r>
    <r>
      <rPr>
        <sz val="12"/>
        <rFont val="Times New Roman"/>
        <family val="1"/>
      </rPr>
      <t>с учетом рай.коэф.и сев.надбавки))</t>
    </r>
  </si>
  <si>
    <t>Приложение 4</t>
  </si>
  <si>
    <t>И.В. Ключ</t>
  </si>
  <si>
    <t>И.А. Меркурьева</t>
  </si>
  <si>
    <t>по Управлению образования администрации МО МР "Усть-Цилемский"</t>
  </si>
  <si>
    <t>Начальник управления образования</t>
  </si>
  <si>
    <t>Заведующий финансово-экономическим отделом</t>
  </si>
  <si>
    <t>по МБОУ "Бугаевская СОШ"</t>
  </si>
  <si>
    <t>Руководитель                                                                               О.Н. Дуркина</t>
  </si>
  <si>
    <t>Исполнитель, тел Т.В. Чудова 8(82141)94-2-35</t>
  </si>
  <si>
    <t>по МБОУ "Хабарицкая СОШ"</t>
  </si>
  <si>
    <t>Руководитель                                                                                   Е.А. Линтас</t>
  </si>
  <si>
    <t>Исполнитель, тел                        Л.Г. Ануфриева 8(82141)94-1-28</t>
  </si>
  <si>
    <t>по МБОУ "Уежная НШДС"</t>
  </si>
  <si>
    <t>Руководитель                                                                               Л.Г. Дуркина</t>
  </si>
  <si>
    <t>Исполнитель, тел        И.М. Козлова    8(82141)94-3-16</t>
  </si>
  <si>
    <t>по МБОУ "Окуневская СОШ"</t>
  </si>
  <si>
    <t>Руководитель                                                                            И.Н. Батманова</t>
  </si>
  <si>
    <t>Исполнитель, тел                 М.Я. Чупрова 8(82141)97-5-24</t>
  </si>
  <si>
    <t>по МБОУ "Степановская ООШ"</t>
  </si>
  <si>
    <t>Руководитель                                                                               О.Г. Михеева</t>
  </si>
  <si>
    <t>Исполнитель, тел  Л.Д. Зуева 8(82141)96-1-89</t>
  </si>
  <si>
    <t>по МБОУ "Новоборская СОШ"</t>
  </si>
  <si>
    <t>Руководитель                                                                             Н.Т. Осташова</t>
  </si>
  <si>
    <t>Исполнитель, тел      Н.Д. Соловьева 8(82141)93-1-47</t>
  </si>
  <si>
    <t>по МБОУ "Медвежская НШДС"</t>
  </si>
  <si>
    <t>Руководитель                                                                           Н.Г. Шишелова</t>
  </si>
  <si>
    <t>по МБОУ "Черногорская НШДС"</t>
  </si>
  <si>
    <t>Руководитель                                                                               А.С. Чуркина</t>
  </si>
  <si>
    <t>Исполнитель, тел             Т.Е. Куланова 8(82141)96-1-89</t>
  </si>
  <si>
    <t>по МБОУ "Пижемская СОШ"</t>
  </si>
  <si>
    <t>Руководитель                                                                              А.Н. Волошин</t>
  </si>
  <si>
    <t>Исполнитель, тел           Н.В. Власова 8(82141)96-1-89</t>
  </si>
  <si>
    <t>по МБОУ "Цилемская СОШ"</t>
  </si>
  <si>
    <t>Руководитель                                                                                Н.Т. Чупрова</t>
  </si>
  <si>
    <t>Исполнитель, тел    Т.Ф. Чупрова  8(82141)95-1-59</t>
  </si>
  <si>
    <t>по МБОУ "Филипповская НШДС"</t>
  </si>
  <si>
    <t>по МБОУ "Рочевская НШДС"</t>
  </si>
  <si>
    <t>Руководитель                                                                             Л.М. Жданова</t>
  </si>
  <si>
    <t>Руководитель                                                                               М.В. Рочева</t>
  </si>
  <si>
    <t>по МБОУ "Ермицкая ООШ"</t>
  </si>
  <si>
    <t>Руководитель                                                                                   Н.В. Рочева</t>
  </si>
  <si>
    <t>Исполнитель, тел     Ю.М. Чипсанова      8(82141)91-1-65</t>
  </si>
  <si>
    <t>по МБОУ "Харьяжская ООШ"</t>
  </si>
  <si>
    <t xml:space="preserve">Руководитель                                                                          Т.И. Кирильчук </t>
  </si>
  <si>
    <t>Исполнитель, тел      Ю.М. Чипсанова 8(82141)91-1-65</t>
  </si>
  <si>
    <t>по  МБОУ "Нерицкая НШДС"</t>
  </si>
  <si>
    <t>Руководитель                                                                             Л.О. Бабикова</t>
  </si>
  <si>
    <t>Исполнитель, тел      Ю.М. Чипсанова   8(82141)91-1-65</t>
  </si>
  <si>
    <t>по МБОУ Синегорская СОШ"</t>
  </si>
  <si>
    <t>Руководитель                                                                              Т.Н. Федотова</t>
  </si>
  <si>
    <t>Исполнитель, тел       Ю.М. Чипсанова 8(82141)91-1-65</t>
  </si>
  <si>
    <t>по МБОУ "Короворучейская СОШ"</t>
  </si>
  <si>
    <t>Руководитель                                                                              Л.И. Федотова</t>
  </si>
  <si>
    <t>Исполнитель, тел         Ю.М. Чипсанова   8(82141)91-1-65</t>
  </si>
  <si>
    <t>по МБОУ "Усть-Цилемская СОШ"</t>
  </si>
  <si>
    <t>Руководитель                                                                                 С.И. Ананин</t>
  </si>
  <si>
    <t>Исполнитель, тел       Ю.М. Чипсанова      8(82141)91-1-65</t>
  </si>
  <si>
    <r>
      <t xml:space="preserve">Оплата труда учителей муниципальных (государственных) </t>
    </r>
    <r>
      <rPr>
        <b/>
        <u val="single"/>
        <sz val="14"/>
        <rFont val="Times New Roman"/>
        <family val="1"/>
      </rPr>
      <t xml:space="preserve">общеобразовательных учреждений </t>
    </r>
    <r>
      <rPr>
        <b/>
        <sz val="14"/>
        <rFont val="Times New Roman"/>
        <family val="1"/>
      </rPr>
      <t>Республики Коми, реализующих программу общего образования за май 2012</t>
    </r>
  </si>
  <si>
    <r>
      <t xml:space="preserve">Оплата труда учителей муниципальных (государственных) </t>
    </r>
    <r>
      <rPr>
        <b/>
        <u val="single"/>
        <sz val="14"/>
        <rFont val="Times New Roman"/>
        <family val="1"/>
      </rPr>
      <t xml:space="preserve">общеобразовательных учреждений </t>
    </r>
    <r>
      <rPr>
        <b/>
        <sz val="14"/>
        <rFont val="Times New Roman"/>
        <family val="1"/>
      </rPr>
      <t>Республики Коми, реализующих программу общего образования за  май 2012</t>
    </r>
  </si>
  <si>
    <r>
      <t>Среднемесячная численность</t>
    </r>
    <r>
      <rPr>
        <b/>
        <sz val="12"/>
        <rFont val="Times New Roman"/>
        <family val="1"/>
      </rPr>
      <t xml:space="preserve"> учителей</t>
    </r>
    <r>
      <rPr>
        <sz val="12"/>
        <rFont val="Times New Roman"/>
        <family val="1"/>
      </rPr>
      <t xml:space="preserve"> (без совместителей) за июль 2012г.</t>
    </r>
  </si>
  <si>
    <t>6.</t>
  </si>
  <si>
    <r>
      <t>Фактическая численность работников на конец месяца</t>
    </r>
    <r>
      <rPr>
        <sz val="12"/>
        <rFont val="Times New Roman"/>
        <family val="1"/>
      </rPr>
      <t xml:space="preserve"> (без учета внутренних и внешних совместителей)</t>
    </r>
  </si>
  <si>
    <r>
      <t xml:space="preserve">Фактический начисленный фонд заработной платы </t>
    </r>
    <r>
      <rPr>
        <b/>
        <sz val="12"/>
        <rFont val="Times New Roman"/>
        <family val="1"/>
      </rPr>
      <t xml:space="preserve">учителей по бюджету, с учетом федеральных средств (классное руководство) </t>
    </r>
    <r>
      <rPr>
        <sz val="12"/>
        <rFont val="Times New Roman"/>
        <family val="1"/>
      </rPr>
      <t xml:space="preserve">(указывается фактическое начисление за июль 2012 года  </t>
    </r>
    <r>
      <rPr>
        <u val="single"/>
        <sz val="12"/>
        <rFont val="Times New Roman"/>
        <family val="1"/>
      </rPr>
      <t>(</t>
    </r>
    <r>
      <rPr>
        <sz val="12"/>
        <rFont val="Times New Roman"/>
        <family val="1"/>
      </rPr>
      <t>с учетом рай.коэф.и сев.надбавки))</t>
    </r>
  </si>
  <si>
    <r>
      <t xml:space="preserve">Фактический начисленный фонд заработной платы </t>
    </r>
    <r>
      <rPr>
        <b/>
        <sz val="12"/>
        <rFont val="Times New Roman"/>
        <family val="1"/>
      </rPr>
      <t xml:space="preserve">учителей по бюджету, с учетом федеральных средств (классное руководство) </t>
    </r>
    <r>
      <rPr>
        <sz val="12"/>
        <rFont val="Times New Roman"/>
        <family val="1"/>
      </rPr>
      <t xml:space="preserve">(указывается фактическое начисление за сентябрь 2012 года  </t>
    </r>
    <r>
      <rPr>
        <u val="single"/>
        <sz val="12"/>
        <rFont val="Times New Roman"/>
        <family val="1"/>
      </rPr>
      <t>(</t>
    </r>
    <r>
      <rPr>
        <sz val="12"/>
        <rFont val="Times New Roman"/>
        <family val="1"/>
      </rPr>
      <t>с учетом рай.коэф.и сев.надбавки))</t>
    </r>
  </si>
  <si>
    <r>
      <t xml:space="preserve">Оплата труда учителей муниципальных (государственных) </t>
    </r>
    <r>
      <rPr>
        <b/>
        <u val="single"/>
        <sz val="14"/>
        <rFont val="Times New Roman"/>
        <family val="1"/>
      </rPr>
      <t xml:space="preserve">общеобразовательных учреждений </t>
    </r>
    <r>
      <rPr>
        <b/>
        <sz val="14"/>
        <rFont val="Times New Roman"/>
        <family val="1"/>
      </rPr>
      <t>Республики Коми, реализующих программу общего образования за  октябрь 2012</t>
    </r>
  </si>
  <si>
    <r>
      <t>Среднемесячная численность</t>
    </r>
    <r>
      <rPr>
        <b/>
        <sz val="12"/>
        <rFont val="Times New Roman"/>
        <family val="1"/>
      </rPr>
      <t xml:space="preserve"> учителей</t>
    </r>
    <r>
      <rPr>
        <sz val="12"/>
        <rFont val="Times New Roman"/>
        <family val="1"/>
      </rPr>
      <t xml:space="preserve"> (без совместителей) за октябрь 2012г.</t>
    </r>
  </si>
  <si>
    <r>
      <t xml:space="preserve">Оплата труда учителей муниципальных (государственных) </t>
    </r>
    <r>
      <rPr>
        <b/>
        <u val="single"/>
        <sz val="14"/>
        <rFont val="Times New Roman"/>
        <family val="1"/>
      </rPr>
      <t xml:space="preserve">общеобразовательных учреждений </t>
    </r>
    <r>
      <rPr>
        <b/>
        <sz val="14"/>
        <rFont val="Times New Roman"/>
        <family val="1"/>
      </rPr>
      <t>Республики Коми, реализующих программу общего образования за октябрь 2012</t>
    </r>
  </si>
  <si>
    <r>
      <t xml:space="preserve">Оплата труда учителей муниципальных (государственных) </t>
    </r>
    <r>
      <rPr>
        <b/>
        <u val="single"/>
        <sz val="14"/>
        <rFont val="Times New Roman"/>
        <family val="1"/>
      </rPr>
      <t xml:space="preserve">общеобразовательных учреждений </t>
    </r>
    <r>
      <rPr>
        <b/>
        <sz val="14"/>
        <rFont val="Times New Roman"/>
        <family val="1"/>
      </rPr>
      <t>Республики Коми, реализующих программу общего образования за  октябрь 2012_________________________________________________</t>
    </r>
  </si>
  <si>
    <t>Исполнитель, тел Дуркина В.В. 91-1-65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</si>
</sst>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0"/>
    <numFmt numFmtId="167" formatCode="0.000"/>
    <numFmt numFmtId="168" formatCode="#,##0.0"/>
    <numFmt numFmtId="169" formatCode="0.0000000"/>
    <numFmt numFmtId="170" formatCode="0.000000"/>
    <numFmt numFmtId="171" formatCode="0.00000"/>
    <numFmt numFmtId="172" formatCode="#,##0.0_ ;\-#,##0.0\ "/>
    <numFmt numFmtId="173" formatCode="#,##0.00_ ;\-#,##0.00\ "/>
    <numFmt numFmtId="174" formatCode="#,##0_ ;\-#,##0\ "/>
    <numFmt numFmtId="175" formatCode="[$-FC19]d\ mmmm\ yyyy\ &quot;г.&quot;"/>
    <numFmt numFmtId="176" formatCode="_-* #,##0.0_р_._-;\-* #,##0.0_р_._-;_-* &quot;-&quot;??_р_._-;_-@_-"/>
    <numFmt numFmtId="177" formatCode="#,##0.0_р_."/>
    <numFmt numFmtId="178" formatCode="#,##0.00_р_."/>
    <numFmt numFmtId="179" formatCode="#,##0_р_."/>
    <numFmt numFmtId="180" formatCode="_-* #,##0_р_._-;\-* #,##0_р_._-;_-* &quot;-&quot;??_р_._-;_-@_-"/>
    <numFmt numFmtId="181" formatCode="_-* #,##0.0_р_._-;\-* #,##0.0_р_._-;_-* &quot;-&quot;?_р_._-;_-@_-"/>
    <numFmt numFmtId="182" formatCode="#,##0.0;[Red]#,##0.0"/>
    <numFmt numFmtId="183" formatCode="_-* #,##0.00_р_._-;\-* #,##0.00_р_._-;_-* &quot;-&quot;_р_._-;_-@_-"/>
    <numFmt numFmtId="184" formatCode="0.00;[Red]0.00"/>
    <numFmt numFmtId="185" formatCode="_-* #,##0.0_р_._-;\-* #,##0.0_р_._-;_-* &quot;-&quot;_р_._-;_-@_-"/>
    <numFmt numFmtId="186" formatCode="_(* #,##0.00_);_(* \(#,##0.00\);_(* &quot;-&quot;??_);_(@_)"/>
    <numFmt numFmtId="187" formatCode="_(* #,##0.0_);_(* \(#,##0.0\);_(* &quot;-&quot;??_);_(@_)"/>
    <numFmt numFmtId="188" formatCode="_-* #,##0.000_р_._-;\-* #,##0.000_р_._-;_-* &quot;-&quot;??_р_._-;_-@_-"/>
    <numFmt numFmtId="189" formatCode="_-* #,##0_р_._-;\-* #,##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justify"/>
    </xf>
    <xf numFmtId="0" fontId="31" fillId="0" borderId="10" xfId="0" applyFont="1" applyBorder="1" applyAlignment="1">
      <alignment horizontal="justify" wrapText="1"/>
    </xf>
    <xf numFmtId="0" fontId="22" fillId="0" borderId="0" xfId="0" applyFont="1" applyFill="1" applyAlignment="1">
      <alignment horizontal="center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11" sqref="G11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/>
      <c r="R2" s="41"/>
    </row>
    <row r="3" spans="1:18" ht="37.5" customHeight="1">
      <c r="A3" s="39" t="s">
        <v>92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31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93</v>
      </c>
      <c r="C9" s="35"/>
      <c r="D9" s="35"/>
      <c r="E9" s="36"/>
      <c r="F9" s="11" t="s">
        <v>3</v>
      </c>
      <c r="G9" s="13">
        <f>H9+J9</f>
        <v>187</v>
      </c>
      <c r="H9" s="9">
        <f>Бугаево!H9+Хабариха!H9+Уег!H9+Окунево!H9+Степан!H9+' Нов.Бор'!H9+Медвежка!H9+Черногор!H9+Пижма!H9+' Цильма'!H9+Филипповская!H9+Рочевская!H9+ермица!H9+Харьяга!H9+Нерица!H9+синегор!H9+ксош!H9+усош!H9</f>
        <v>179</v>
      </c>
      <c r="I9" s="9">
        <f>Бугаево!I9+Хабариха!I9+Уег!I9+Окунево!I9+Степан!I9+' Нов.Бор'!I9+Медвежка!I9+Черногор!I9+Пижма!I9+' Цильма'!I9+Филипповская!I9+Рочевская!I9+ермица!I9+Харьяга!I9+Нерица!I9+синегор!I9+ксош!I9+усош!I9</f>
        <v>0</v>
      </c>
      <c r="J9" s="9">
        <f>Бугаево!J9+Хабариха!J9+Уег!J9+Окунево!J9+Степан!J9+' Нов.Бор'!J9+Медвежка!J9+Черногор!J9+Пижма!J9+' Цильма'!J9+Филипповская!J9+Рочевская!J9+ермица!J9+Харьяга!J9+Нерица!J9+синегор!J9+ксош!J9+усош!J9</f>
        <v>8</v>
      </c>
      <c r="K9" s="9">
        <f>Бугаево!K9+Хабариха!K9+Уег!K9+Окунево!K9+Степан!K9+' Нов.Бор'!K9+Черногор!K9+Пижма!K9+' Цильма'!K9+ермица!K9+Харьяга!K9+Нерица!K9+синегор!K9+ксош!K9+усош!K9</f>
        <v>0</v>
      </c>
      <c r="L9" s="9">
        <f>Бугаево!L9+Хабариха!L9+Уег!L9+Окунево!L9+Степан!L9+' Нов.Бор'!L9+Черногор!L9+Пижма!L9+' Цильма'!L9+ермица!L9+Харьяга!L9+Нерица!L9+синегор!L9+ксош!L9+усош!L9</f>
        <v>0</v>
      </c>
      <c r="M9" s="9">
        <f>Бугаево!M9+Хабариха!M9+Уег!M9+Окунево!M9+Степан!M9+' Нов.Бор'!M9+Черногор!M9+Пижма!M9+' Цильма'!M9+ермица!M9+Харьяга!M9+Нерица!M9+синегор!M9+ксош!M9+усош!M9</f>
        <v>0</v>
      </c>
      <c r="N9" s="9">
        <f>Бугаево!N9+Хабариха!N9+Уег!N9+Окунево!N9+Степан!N9+' Нов.Бор'!N9+Черногор!N9+Пижма!N9+' Цильма'!N9+ермица!N9+Харьяга!N9+Нерица!N9+синегор!N9+ксош!N9+усош!N9</f>
        <v>0</v>
      </c>
      <c r="O9" s="9">
        <f>Бугаево!O9+Хабариха!O9+Уег!O9+Окунево!O9+Степан!O9+' Нов.Бор'!O9+Черногор!O9+Пижма!O9+' Цильма'!O9+ермица!O9+Харьяга!O9+Нерица!O9+синегор!O9+ксош!O9+усош!O9</f>
        <v>0</v>
      </c>
      <c r="P9" s="9">
        <f>Бугаево!P9+Хабариха!P9+Уег!P9+Окунево!P9+Степан!P9+' Нов.Бор'!P9+Черногор!P9+Пижма!P9+' Цильма'!P9+ермица!P9+Харьяга!P9+Нерица!P9+синегор!P9+ксош!P9+усош!P9</f>
        <v>0</v>
      </c>
      <c r="Q9" s="9">
        <f>Бугаево!Q9+Хабариха!Q9+Уег!Q9+Окунево!Q9+Степан!Q9+' Нов.Бор'!Q9+Черногор!Q9+Пижма!Q9+' Цильма'!Q9+ермица!Q9+Харьяга!Q9+Нерица!Q9+синегор!Q9+ксош!Q9+усош!Q9</f>
        <v>0</v>
      </c>
      <c r="R9" s="9">
        <f>Бугаево!R9+Хабариха!R9+Уег!R9+Окунево!R9+Степан!R9+' Нов.Бор'!R9+Черногор!R9+Пижма!R9+' Цильма'!R9+ермица!R9+Харьяга!R9+Нерица!R9+синегор!R9+ксош!R9+усош!R9</f>
        <v>0</v>
      </c>
    </row>
    <row r="10" spans="1:18" ht="82.5" customHeight="1">
      <c r="A10" s="10">
        <v>2</v>
      </c>
      <c r="B10" s="29" t="s">
        <v>91</v>
      </c>
      <c r="C10" s="30"/>
      <c r="D10" s="30"/>
      <c r="E10" s="31"/>
      <c r="F10" s="11" t="s">
        <v>4</v>
      </c>
      <c r="G10" s="13">
        <f>H10+J10</f>
        <v>5292.693000000001</v>
      </c>
      <c r="H10" s="9">
        <f>Бугаево!H10+Хабариха!H10+Уег!H10+Окунево!H10+Степан!H10+' Нов.Бор'!H10+Медвежка!H10+Черногор!H10+Пижма!H10+' Цильма'!H10+Филипповская!H10+Рочевская!H10+ермица!H10+Харьяга!H10+Нерица!H10+синегор!H10+ксош!H10+усош!H10</f>
        <v>5080.200000000001</v>
      </c>
      <c r="I10" s="9">
        <f>Бугаево!I10+Хабариха!I10+Уег!I10+Окунево!I10+Степан!I10+' Нов.Бор'!I10+Медвежка!I10+Черногор!I10+Пижма!I10+' Цильма'!I10+Филипповская!I10+Рочевская!I10+ермица!I10+Харьяга!I10+Нерица!I10+синегор!I10+ксош!I10+усош!I10</f>
        <v>0</v>
      </c>
      <c r="J10" s="9">
        <f>Бугаево!J10+Хабариха!J10+Уег!J10+Окунево!J10+Степан!J10+' Нов.Бор'!J10+Медвежка!J10+Черногор!J10+Пижма!J10+' Цильма'!J10+Филипповская!J10+Рочевская!J10+ермица!J10+Харьяга!J10+Нерица!J10+синегор!J10+ксош!J10+усош!J10</f>
        <v>212.493</v>
      </c>
      <c r="K10" s="9">
        <f>Бугаево!K10+Хабариха!K10+Уег!K10+Окунево!K10+Степан!K10+' Нов.Бор'!K10+Черногор!K10+Пижма!K10+' Цильма'!K10+ермица!K10+Харьяга!K10+Нерица!K10+синегор!K10+ксош!K10+усош!K10</f>
        <v>0</v>
      </c>
      <c r="L10" s="9">
        <f>Бугаево!L10+Хабариха!L10+Уег!L10+Окунево!L10+Степан!L10+' Нов.Бор'!L10+Черногор!L10+Пижма!L10+' Цильма'!L10+ермица!L10+Харьяга!L10+Нерица!L10+синегор!L10+ксош!L10+усош!L10</f>
        <v>0</v>
      </c>
      <c r="M10" s="9">
        <f>Бугаево!M10+Хабариха!M10+Уег!M10+Окунево!M10+Степан!M10+' Нов.Бор'!M10+Черногор!M10+Пижма!M10+' Цильма'!M10+ермица!M10+Харьяга!M10+Нерица!M10+синегор!M10+ксош!M10+усош!M10</f>
        <v>0</v>
      </c>
      <c r="N10" s="9">
        <f>Бугаево!N10+Хабариха!N10+Уег!N10+Окунево!N10+Степан!N10+' Нов.Бор'!N10+Черногор!N10+Пижма!N10+' Цильма'!N10+ермица!N10+Харьяга!N10+Нерица!N10+синегор!N10+ксош!N10+усош!N10</f>
        <v>0</v>
      </c>
      <c r="O10" s="9">
        <f>Бугаево!O10+Хабариха!O10+Уег!O10+Окунево!O10+Степан!O10+' Нов.Бор'!O10+Черногор!O10+Пижма!O10+' Цильма'!O10+ермица!O10+Харьяга!O10+Нерица!O10+синегор!O10+ксош!O10+усош!O10</f>
        <v>0</v>
      </c>
      <c r="P10" s="9">
        <f>Бугаево!P10+Хабариха!P10+Уег!P10+Окунево!P10+Степан!P10+' Нов.Бор'!P10+Черногор!P10+Пижма!P10+' Цильма'!P10+ермица!P10+Харьяга!P10+Нерица!P10+синегор!P10+ксош!P10+усош!P10</f>
        <v>0</v>
      </c>
      <c r="Q10" s="9">
        <f>Бугаево!Q10+Хабариха!Q10+Уег!Q10+Окунево!Q10+Степан!Q10+' Нов.Бор'!Q10+Черногор!Q10+Пижма!Q10+' Цильма'!Q10+ермица!Q10+Харьяга!Q10+Нерица!Q10+синегор!Q10+ксош!Q10+усош!Q10</f>
        <v>0</v>
      </c>
      <c r="R10" s="9">
        <f>Бугаево!R10+Хабариха!R10+Уег!R10+Окунево!R10+Степан!R10+' Нов.Бор'!R10+Черногор!R10+Пижма!R10+' Цильма'!R10+ермица!R10+Харьяга!R10+Нерица!R10+синегор!R10+ксош!R10+усош!R10</f>
        <v>0</v>
      </c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28303.17112299466</v>
      </c>
      <c r="H11" s="13">
        <f>H10/H9*1000</f>
        <v>28381.005586592182</v>
      </c>
      <c r="I11" s="13" t="e">
        <f>I10/I9*1000</f>
        <v>#DIV/0!</v>
      </c>
      <c r="J11" s="13">
        <f>J10/J9*1000</f>
        <v>26561.625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5292.693000000001</v>
      </c>
      <c r="H12" s="9">
        <f>Бугаево!H12+Хабариха!H12+Уег!H12+Окунево!H12+Степан!H12+' Нов.Бор'!H12+Медвежка!H12+Черногор!H12+Пижма!H12+' Цильма'!H12+Филипповская!H12+Рочевская!H12+ермица!H12+Харьяга!H12+Нерица!H12+синегор!H12+ксош!H12+усош!H12</f>
        <v>5080.200000000001</v>
      </c>
      <c r="I12" s="9">
        <f>Бугаево!I12+Хабариха!I12+Уег!I12+Окунево!I12+Степан!I12+' Нов.Бор'!I12+Медвежка!I12+Черногор!I12+Пижма!I12+' Цильма'!I12+Филипповская!I12+Рочевская!I12+ермица!I12+Харьяга!I12+Нерица!I12+синегор!I12+ксош!I12+усош!I12</f>
        <v>0</v>
      </c>
      <c r="J12" s="9">
        <f>Бугаево!J12+Хабариха!J12+Уег!J12+Окунево!J12+Степан!J12+' Нов.Бор'!J12+Медвежка!J12+Черногор!J12+Пижма!J12+' Цильма'!J12+Филипповская!J12+Рочевская!J12+ермица!J12+Харьяга!J12+Нерица!J12+синегор!J12+ксош!J12+усош!J12</f>
        <v>212.493</v>
      </c>
      <c r="K12" s="9">
        <f>Бугаево!K12+Хабариха!K12+Уег!K12+Окунево!K12+Степан!K12+' Нов.Бор'!K12+Черногор!K12+Пижма!K12+' Цильма'!K12+ермица!K12+Харьяга!K12+Нерица!K12+синегор!K12+ксош!K12+усош!K12</f>
        <v>0</v>
      </c>
      <c r="L12" s="9">
        <f>Бугаево!L12+Хабариха!L12+Уег!L12+Окунево!L12+Степан!L12+' Нов.Бор'!L12+Черногор!L12+Пижма!L12+' Цильма'!L12+ермица!L12+Харьяга!L12+Нерица!L12+синегор!L12+ксош!L12+усош!L12</f>
        <v>0</v>
      </c>
      <c r="M12" s="9">
        <f>Бугаево!M12+Хабариха!M12+Уег!M12+Окунево!M12+Степан!M12+' Нов.Бор'!M12+Черногор!M12+Пижма!M12+' Цильма'!M12+ермица!M12+Харьяга!M12+Нерица!M12+синегор!M12+ксош!M12+усош!M12</f>
        <v>0</v>
      </c>
      <c r="N12" s="9">
        <f>Бугаево!N12+Хабариха!N12+Уег!N12+Окунево!N12+Степан!N12+' Нов.Бор'!N12+Черногор!N12+Пижма!N12+' Цильма'!N12+ермица!N12+Харьяга!N12+Нерица!N12+синегор!N12+ксош!N12+усош!N12</f>
        <v>0</v>
      </c>
      <c r="O12" s="9">
        <f>Бугаево!O12+Хабариха!O12+Уег!O12+Окунево!O12+Степан!O12+' Нов.Бор'!O12+Черногор!O12+Пижма!O12+' Цильма'!O12+ермица!O12+Харьяга!O12+Нерица!O12+синегор!O12+ксош!O12+усош!O12</f>
        <v>0</v>
      </c>
      <c r="P12" s="9">
        <f>Бугаево!P12+Хабариха!P12+Уег!P12+Окунево!P12+Степан!P12+' Нов.Бор'!P12+Черногор!P12+Пижма!P12+' Цильма'!P12+ермица!P12+Харьяга!P12+Нерица!P12+синегор!P12+ксош!P12+усош!P12</f>
        <v>0</v>
      </c>
      <c r="Q12" s="9">
        <f>Бугаево!Q12+Хабариха!Q12+Уег!Q12+Окунево!Q12+Степан!Q12+' Нов.Бор'!Q12+Черногор!Q12+Пижма!Q12+' Цильма'!Q12+ермица!Q12+Харьяга!Q12+Нерица!Q12+синегор!Q12+ксош!Q12+усош!Q12</f>
        <v>0</v>
      </c>
      <c r="R12" s="9">
        <f>Бугаево!R12+Хабариха!R12+Уег!R12+Окунево!R12+Степан!R12+' Нов.Бор'!R12+Черногор!R12+Пижма!R12+' Цильма'!R12+ермица!R12+Харьяга!R12+Нерица!R12+синегор!R12+ксош!R12+усош!R12</f>
        <v>0</v>
      </c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28303.17112299466</v>
      </c>
      <c r="H13" s="13">
        <f aca="true" t="shared" si="1" ref="H13:R13">H12/H9*1000</f>
        <v>28381.005586592182</v>
      </c>
      <c r="I13" s="13" t="e">
        <f t="shared" si="1"/>
        <v>#DIV/0!</v>
      </c>
      <c r="J13" s="13">
        <f t="shared" si="1"/>
        <v>26561.625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88</v>
      </c>
      <c r="B14" s="37" t="s">
        <v>89</v>
      </c>
      <c r="C14" s="38"/>
      <c r="D14" s="38"/>
      <c r="E14" s="38"/>
      <c r="F14" s="22" t="s">
        <v>3</v>
      </c>
      <c r="G14" s="13">
        <f>H14+I14+J14+K14+L14+M14+N14+O14+P14+Q14+R14</f>
        <v>187</v>
      </c>
      <c r="H14" s="9">
        <f>Бугаево!H14+Хабариха!H14+Уег!H14+Окунево!H14+Степан!H14+' Нов.Бор'!H14+Медвежка!H14+Черногор!H14+Пижма!H14+' Цильма'!H14+Филипповская!H14+Рочевская!H14+ермица!H14+Харьяга!H14+Нерица!H14+синегор!H14+ксош!H14+усош!H14</f>
        <v>179</v>
      </c>
      <c r="I14" s="9">
        <f>Бугаево!I14+Хабариха!I14+Уег!I14+Окунево!I14+Степан!I14+' Нов.Бор'!I14+Медвежка!I14+Черногор!I14+Пижма!I14+' Цильма'!I14+Филипповская!I14+Рочевская!I14+ермица!I14+Харьяга!I14+Нерица!I14+синегор!I14+ксош!I14+усош!I14</f>
        <v>0</v>
      </c>
      <c r="J14" s="9">
        <f>Бугаево!J14+Хабариха!J14+Уег!J14+Окунево!J14+Степан!J14+' Нов.Бор'!J14+Медвежка!J14+Черногор!J14+Пижма!J14+' Цильма'!J14+Филипповская!J14+Рочевская!J14+ермица!J14+Харьяга!J14+Нерица!J14+синегор!J14+ксош!J14+усош!J14</f>
        <v>8</v>
      </c>
      <c r="K14" s="9">
        <f>Бугаево!K14+Хабариха!K14+Уег!K14+Окунево!K14+Степан!K14+' Нов.Бор'!K14+Медвежка!K14+Черногор!K14+Пижма!K14+' Цильма'!K14+Филипповская!K14+Рочевская!K14+ермица!K14+Харьяга!K14+Нерица!K14+синегор!K14+ксош!K14+усош!K14</f>
        <v>0</v>
      </c>
      <c r="L14" s="9">
        <f>Бугаево!L14+Хабариха!L14+Уег!L14+Окунево!L14+Степан!L14+' Нов.Бор'!L14+Медвежка!L14+Черногор!L14+Пижма!L14+' Цильма'!L14+Филипповская!L14+Рочевская!L14+ермица!L14+Харьяга!L14+Нерица!L14+синегор!L14+ксош!L14+усош!L14</f>
        <v>0</v>
      </c>
      <c r="M14" s="9">
        <f>Бугаево!M14+Хабариха!M14+Уег!M14+Окунево!M14+Степан!M14+' Нов.Бор'!M14+Медвежка!M14+Черногор!M14+Пижма!M14+' Цильма'!M14+Филипповская!M14+Рочевская!M14+ермица!M14+Харьяга!M14+Нерица!M14+синегор!M14+ксош!M14+усош!M14</f>
        <v>0</v>
      </c>
      <c r="N14" s="9">
        <f>Бугаево!N14+Хабариха!N14+Уег!N14+Окунево!N14+Степан!N14+' Нов.Бор'!N14+Медвежка!N14+Черногор!N14+Пижма!N14+' Цильма'!N14+Филипповская!N14+Рочевская!N14+ермица!N14+Харьяга!N14+Нерица!N14+синегор!N14+ксош!N14+усош!N14</f>
        <v>0</v>
      </c>
      <c r="O14" s="9">
        <f>Бугаево!O14+Хабариха!O14+Уег!O14+Окунево!O14+Степан!O14+' Нов.Бор'!O14+Медвежка!O14+Черногор!O14+Пижма!O14+' Цильма'!O14+Филипповская!O14+Рочевская!O14+ермица!O14+Харьяга!O14+Нерица!O14+синегор!O14+ксош!O14+усош!O14</f>
        <v>0</v>
      </c>
      <c r="P14" s="9">
        <f>Бугаево!P14+Хабариха!P14+Уег!P14+Окунево!P14+Степан!P14+' Нов.Бор'!P14+Медвежка!P14+Черногор!P14+Пижма!P14+' Цильма'!P14+Филипповская!P14+Рочевская!P14+ермица!P14+Харьяга!P14+Нерица!P14+синегор!P14+ксош!P14+усош!P14</f>
        <v>0</v>
      </c>
      <c r="Q14" s="9">
        <f>Бугаево!Q14+Хабариха!Q14+Уег!Q14+Окунево!Q14+Степан!Q14+' Нов.Бор'!Q14+Медвежка!Q14+Черногор!Q14+Пижма!Q14+' Цильма'!Q14+Филипповская!Q14+Рочевская!Q14+ермица!Q14+Харьяга!Q14+Нерица!Q14+синегор!Q14+ксош!Q14+усош!Q14</f>
        <v>0</v>
      </c>
      <c r="R14" s="9">
        <f>Бугаево!R14+Хабариха!R14+Уег!R14+Окунево!R14+Степан!R14+' Нов.Бор'!R14+Медвежка!R14+Черногор!R14+Пижма!R14+' Цильма'!R14+Филипповская!R14+Рочевская!R14+ермица!R14+Харьяга!R14+Нерица!R14+синегор!R14+ксош!R14+усош!R14</f>
        <v>0</v>
      </c>
    </row>
    <row r="15" spans="1:8" ht="28.5" customHeight="1">
      <c r="A15" s="25" t="s">
        <v>32</v>
      </c>
      <c r="B15" s="44"/>
      <c r="C15" s="44"/>
      <c r="D15" s="44"/>
      <c r="E15" s="44"/>
      <c r="H15" s="4" t="s">
        <v>29</v>
      </c>
    </row>
    <row r="16" ht="66.75" customHeight="1">
      <c r="A16" s="20"/>
    </row>
    <row r="17" spans="1:9" ht="36" customHeight="1">
      <c r="A17" s="25" t="s">
        <v>33</v>
      </c>
      <c r="B17" s="25"/>
      <c r="C17" s="25"/>
      <c r="D17" s="25"/>
      <c r="E17" s="25"/>
      <c r="H17" s="25" t="s">
        <v>30</v>
      </c>
      <c r="I17" s="25"/>
    </row>
    <row r="18" spans="1:9" ht="36" customHeight="1">
      <c r="A18" s="2"/>
      <c r="H18" s="2"/>
      <c r="I18" s="2"/>
    </row>
    <row r="19" ht="15.75">
      <c r="A19" s="20"/>
    </row>
    <row r="20" spans="1:6" ht="15.75">
      <c r="A20" s="25" t="s">
        <v>96</v>
      </c>
      <c r="B20" s="44"/>
      <c r="C20" s="44"/>
      <c r="D20" s="44"/>
      <c r="E20" s="44"/>
      <c r="F20" s="1"/>
    </row>
  </sheetData>
  <sheetProtection/>
  <mergeCells count="20">
    <mergeCell ref="A3:R3"/>
    <mergeCell ref="Q2:R2"/>
    <mergeCell ref="E4:M4"/>
    <mergeCell ref="F5:K5"/>
    <mergeCell ref="A15:E15"/>
    <mergeCell ref="A20:E20"/>
    <mergeCell ref="G6:G7"/>
    <mergeCell ref="F6:F7"/>
    <mergeCell ref="B6:E7"/>
    <mergeCell ref="A6:A7"/>
    <mergeCell ref="A17:E17"/>
    <mergeCell ref="H17:I17"/>
    <mergeCell ref="H6:R6"/>
    <mergeCell ref="B13:E13"/>
    <mergeCell ref="B12:E12"/>
    <mergeCell ref="B8:E8"/>
    <mergeCell ref="B11:E11"/>
    <mergeCell ref="B10:E10"/>
    <mergeCell ref="B9:E9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11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13" sqref="G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57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87</v>
      </c>
      <c r="C9" s="35"/>
      <c r="D9" s="35"/>
      <c r="E9" s="36"/>
      <c r="F9" s="11" t="s">
        <v>3</v>
      </c>
      <c r="G9" s="12">
        <f>H9+I9+J9+K9+L9+M9+N9+O9+P9+Q9+R9</f>
        <v>16</v>
      </c>
      <c r="H9" s="9">
        <v>16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440</v>
      </c>
      <c r="H10" s="9">
        <v>440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27500</v>
      </c>
      <c r="H11" s="13">
        <f>H10/H9*1000</f>
        <v>27500</v>
      </c>
      <c r="I11" s="13" t="e">
        <f>I10/I9*1000</f>
        <v>#DIV/0!</v>
      </c>
      <c r="J11" s="13" t="e">
        <f>J10/J9*1000</f>
        <v>#DIV/0!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440</v>
      </c>
      <c r="H12" s="9">
        <v>440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27500</v>
      </c>
      <c r="H13" s="13">
        <f aca="true" t="shared" si="1" ref="H13:R13">H12/H9*1000</f>
        <v>27500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88</v>
      </c>
      <c r="B14" s="37" t="s">
        <v>89</v>
      </c>
      <c r="C14" s="38"/>
      <c r="D14" s="38"/>
      <c r="E14" s="38"/>
      <c r="F14" s="22" t="s">
        <v>3</v>
      </c>
      <c r="G14" s="23">
        <f>H14+I14+J14+K14+L14+M14+N14+O14+P14+Q14+R14</f>
        <v>16</v>
      </c>
      <c r="H14" s="24">
        <v>16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58</v>
      </c>
      <c r="B15" s="53"/>
      <c r="C15" s="53"/>
      <c r="D15" s="53"/>
      <c r="E15" s="53"/>
    </row>
    <row r="17" spans="1:5" ht="15.75">
      <c r="A17" s="52" t="s">
        <v>59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3" sqref="H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60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87</v>
      </c>
      <c r="C9" s="35"/>
      <c r="D9" s="35"/>
      <c r="E9" s="36"/>
      <c r="F9" s="11" t="s">
        <v>3</v>
      </c>
      <c r="G9" s="12">
        <f>H9+I9+J9+K9+L9+M9+N9+O9+P9+Q9+R9</f>
        <v>19</v>
      </c>
      <c r="H9" s="9">
        <v>19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534.6</v>
      </c>
      <c r="H10" s="9">
        <v>534.6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2">
        <f>G10/G9*1000</f>
        <v>28136.84210526316</v>
      </c>
      <c r="H11" s="12">
        <f>H10/H9*1000</f>
        <v>28136.84210526316</v>
      </c>
      <c r="I11" s="13" t="e">
        <f>I10/I9*1000</f>
        <v>#DIV/0!</v>
      </c>
      <c r="J11" s="13" t="e">
        <f>J10/J9*1000</f>
        <v>#DIV/0!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534.6</v>
      </c>
      <c r="H12" s="9">
        <v>534.6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2">
        <f>G12/G9*1000</f>
        <v>28136.84210526316</v>
      </c>
      <c r="H13" s="12">
        <f>H12/H9*1000</f>
        <v>28136.84210526316</v>
      </c>
      <c r="I13" s="13" t="e">
        <f aca="true" t="shared" si="1" ref="I13:R13">I12/I9*1000</f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88</v>
      </c>
      <c r="B14" s="37" t="s">
        <v>89</v>
      </c>
      <c r="C14" s="38"/>
      <c r="D14" s="38"/>
      <c r="E14" s="38"/>
      <c r="F14" s="22" t="s">
        <v>3</v>
      </c>
      <c r="G14" s="23">
        <f>H14+I14+J14+K14+L14+M14+N14+O14+P14+Q14+R14</f>
        <v>19</v>
      </c>
      <c r="H14" s="24">
        <v>19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61</v>
      </c>
      <c r="B15" s="53"/>
      <c r="C15" s="53"/>
      <c r="D15" s="53"/>
      <c r="E15" s="53"/>
    </row>
    <row r="17" spans="1:5" ht="15.75">
      <c r="A17" s="52" t="s">
        <v>62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H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J11" sqref="J11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63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87</v>
      </c>
      <c r="C9" s="35"/>
      <c r="D9" s="35"/>
      <c r="E9" s="36"/>
      <c r="F9" s="11" t="s">
        <v>3</v>
      </c>
      <c r="G9" s="12">
        <f>H9+I9+J9+K9+L9+M9+N9+O9+P9+Q9+R9</f>
        <v>3</v>
      </c>
      <c r="H9" s="9"/>
      <c r="I9" s="9"/>
      <c r="J9" s="9">
        <v>3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68.9</v>
      </c>
      <c r="H10" s="9"/>
      <c r="I10" s="9"/>
      <c r="J10" s="9">
        <v>68.9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22966.666666666668</v>
      </c>
      <c r="H11" s="13" t="e">
        <f>H10/H9*1000</f>
        <v>#DIV/0!</v>
      </c>
      <c r="I11" s="13" t="e">
        <f>I10/I9*1000</f>
        <v>#DIV/0!</v>
      </c>
      <c r="J11" s="12">
        <f>J10/J9*1000</f>
        <v>22966.666666666668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68.9</v>
      </c>
      <c r="H12" s="9"/>
      <c r="I12" s="9"/>
      <c r="J12" s="9">
        <v>68.9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22966.666666666668</v>
      </c>
      <c r="H13" s="13" t="e">
        <f aca="true" t="shared" si="1" ref="H13:R13">H12/H9*1000</f>
        <v>#DIV/0!</v>
      </c>
      <c r="I13" s="13" t="e">
        <f t="shared" si="1"/>
        <v>#DIV/0!</v>
      </c>
      <c r="J13" s="12">
        <f t="shared" si="1"/>
        <v>22966.666666666668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88</v>
      </c>
      <c r="B14" s="37" t="s">
        <v>89</v>
      </c>
      <c r="C14" s="38"/>
      <c r="D14" s="38"/>
      <c r="E14" s="38"/>
      <c r="F14" s="22" t="s">
        <v>3</v>
      </c>
      <c r="G14" s="23">
        <f>H14+I14+J14+K14+L14+M14+N14+O14+P14+Q14+R14</f>
        <v>3</v>
      </c>
      <c r="H14" s="24"/>
      <c r="I14" s="24"/>
      <c r="J14" s="24">
        <v>3</v>
      </c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65</v>
      </c>
      <c r="B15" s="53"/>
      <c r="C15" s="53"/>
      <c r="D15" s="53"/>
      <c r="E15" s="53"/>
    </row>
    <row r="17" spans="1:5" ht="15.75">
      <c r="A17" s="52" t="s">
        <v>62</v>
      </c>
      <c r="B17" s="53"/>
      <c r="C17" s="53"/>
      <c r="D17" s="53"/>
      <c r="E17" s="53"/>
    </row>
  </sheetData>
  <sheetProtection/>
  <mergeCells count="18">
    <mergeCell ref="A15:E15"/>
    <mergeCell ref="A17:E17"/>
    <mergeCell ref="B8:E8"/>
    <mergeCell ref="B9:E9"/>
    <mergeCell ref="B10:E10"/>
    <mergeCell ref="B11:E11"/>
    <mergeCell ref="B12:E12"/>
    <mergeCell ref="B13:E13"/>
    <mergeCell ref="B14:E14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J14" sqref="J14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64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87</v>
      </c>
      <c r="C9" s="35"/>
      <c r="D9" s="35"/>
      <c r="E9" s="36"/>
      <c r="F9" s="11" t="s">
        <v>3</v>
      </c>
      <c r="G9" s="12">
        <f>H9+I9+J9+K9+L9+M9+N9+O9+P9+Q9+R9</f>
        <v>1</v>
      </c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58.6</v>
      </c>
      <c r="H10" s="9"/>
      <c r="I10" s="9"/>
      <c r="J10" s="9">
        <v>58.6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58600</v>
      </c>
      <c r="H11" s="13" t="e">
        <f>H10/H9*1000</f>
        <v>#DIV/0!</v>
      </c>
      <c r="I11" s="13" t="e">
        <f>I10/I9*1000</f>
        <v>#DIV/0!</v>
      </c>
      <c r="J11" s="13">
        <f>J10/J9*1000</f>
        <v>58600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58.6</v>
      </c>
      <c r="H12" s="9"/>
      <c r="I12" s="9"/>
      <c r="J12" s="9">
        <v>58.6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58600</v>
      </c>
      <c r="H13" s="13" t="e">
        <f aca="true" t="shared" si="1" ref="H13:R13">H12/H9*1000</f>
        <v>#DIV/0!</v>
      </c>
      <c r="I13" s="13" t="e">
        <f t="shared" si="1"/>
        <v>#DIV/0!</v>
      </c>
      <c r="J13" s="13">
        <f t="shared" si="1"/>
        <v>58600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88</v>
      </c>
      <c r="B14" s="37" t="s">
        <v>89</v>
      </c>
      <c r="C14" s="38"/>
      <c r="D14" s="38"/>
      <c r="E14" s="38"/>
      <c r="F14" s="22" t="s">
        <v>3</v>
      </c>
      <c r="G14" s="23">
        <f>H14+I14+J14+K14+L14+M14+N14+O14+P14+Q14+R14</f>
        <v>1</v>
      </c>
      <c r="H14" s="24"/>
      <c r="I14" s="24"/>
      <c r="J14" s="24">
        <v>1</v>
      </c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66</v>
      </c>
      <c r="B15" s="53"/>
      <c r="C15" s="53"/>
      <c r="D15" s="53"/>
      <c r="E15" s="53"/>
    </row>
    <row r="17" spans="1:5" ht="15.75">
      <c r="A17" s="52" t="s">
        <v>62</v>
      </c>
      <c r="B17" s="53"/>
      <c r="C17" s="53"/>
      <c r="D17" s="53"/>
      <c r="E17" s="53"/>
    </row>
  </sheetData>
  <sheetProtection/>
  <mergeCells count="18">
    <mergeCell ref="A15:E15"/>
    <mergeCell ref="A17:E17"/>
    <mergeCell ref="B8:E8"/>
    <mergeCell ref="B9:E9"/>
    <mergeCell ref="B10:E10"/>
    <mergeCell ref="B11:E11"/>
    <mergeCell ref="B12:E12"/>
    <mergeCell ref="B13:E13"/>
    <mergeCell ref="B14:E14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11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3" sqref="H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67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87</v>
      </c>
      <c r="C9" s="35"/>
      <c r="D9" s="35"/>
      <c r="E9" s="36"/>
      <c r="F9" s="11" t="s">
        <v>3</v>
      </c>
      <c r="G9" s="12">
        <f>H9+I9+J9+K9+L9+M9+N9+O9+P9+Q9+R9</f>
        <v>13</v>
      </c>
      <c r="H9" s="9">
        <v>13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335.99</v>
      </c>
      <c r="H10" s="9">
        <v>335.99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2">
        <f>G10/G9*1000</f>
        <v>25845.384615384617</v>
      </c>
      <c r="H11" s="12">
        <f>H10/H9*1000</f>
        <v>25845.384615384617</v>
      </c>
      <c r="I11" s="13" t="e">
        <f aca="true" t="shared" si="0" ref="I11:R11">I10/I9/1000</f>
        <v>#DIV/0!</v>
      </c>
      <c r="J11" s="13" t="e">
        <f>J10/J9/1000</f>
        <v>#DIV/0!</v>
      </c>
      <c r="K11" s="13" t="e">
        <f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335.99</v>
      </c>
      <c r="H12" s="9">
        <v>335.99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2">
        <f>G12/G9*1000</f>
        <v>25845.384615384617</v>
      </c>
      <c r="H13" s="12">
        <f aca="true" t="shared" si="1" ref="H13:R13">H12/H9*1000</f>
        <v>25845.384615384617</v>
      </c>
      <c r="I13" s="13" t="e">
        <f t="shared" si="1"/>
        <v>#DIV/0!</v>
      </c>
      <c r="J13" s="13" t="e">
        <f>J12/J9*1000</f>
        <v>#DIV/0!</v>
      </c>
      <c r="K13" s="13" t="e">
        <f>K12/K9*1000</f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88</v>
      </c>
      <c r="B14" s="37" t="s">
        <v>89</v>
      </c>
      <c r="C14" s="38"/>
      <c r="D14" s="38"/>
      <c r="E14" s="38"/>
      <c r="F14" s="22" t="s">
        <v>3</v>
      </c>
      <c r="G14" s="23">
        <f>H14+I14+J14+K14+L14+M14+N14+O14+P14+Q14+R14</f>
        <v>13</v>
      </c>
      <c r="H14" s="24">
        <v>13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68</v>
      </c>
      <c r="B15" s="53"/>
      <c r="C15" s="53"/>
      <c r="D15" s="53"/>
      <c r="E15" s="53"/>
    </row>
    <row r="17" spans="1:5" ht="15.75">
      <c r="A17" s="52" t="s">
        <v>69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I14" sqref="I14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70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87</v>
      </c>
      <c r="C9" s="35"/>
      <c r="D9" s="35"/>
      <c r="E9" s="36"/>
      <c r="F9" s="11" t="s">
        <v>3</v>
      </c>
      <c r="G9" s="12">
        <f>H9+I9+J9+K9+L9+M9+N9+O9+P9+Q9+R9</f>
        <v>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 t="e">
        <f>G10/G9*1000</f>
        <v>#DIV/0!</v>
      </c>
      <c r="H11" s="13" t="e">
        <f>H10/H9*1000</f>
        <v>#DIV/0!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 t="e">
        <f>G12/G9*1000</f>
        <v>#DIV/0!</v>
      </c>
      <c r="H13" s="13" t="e">
        <f aca="true" t="shared" si="1" ref="H13:R13">H12/H9*1000</f>
        <v>#DIV/0!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88</v>
      </c>
      <c r="B14" s="37" t="s">
        <v>89</v>
      </c>
      <c r="C14" s="38"/>
      <c r="D14" s="38"/>
      <c r="E14" s="38"/>
      <c r="F14" s="22" t="s">
        <v>3</v>
      </c>
      <c r="G14" s="23">
        <f>H14+I14+J14+K14+L14+M14+N14+O14+P14+Q14+R14</f>
        <v>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71</v>
      </c>
      <c r="B15" s="53"/>
      <c r="C15" s="53"/>
      <c r="D15" s="53"/>
      <c r="E15" s="53"/>
    </row>
    <row r="17" spans="1:5" ht="15.75">
      <c r="A17" s="52" t="s">
        <v>72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13" sqref="G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73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87</v>
      </c>
      <c r="C9" s="35"/>
      <c r="D9" s="35"/>
      <c r="E9" s="36"/>
      <c r="F9" s="11" t="s">
        <v>3</v>
      </c>
      <c r="G9" s="12">
        <f>H9+I9+J9+K9+L9+M9+N9+O9+P9+Q9+R9</f>
        <v>1</v>
      </c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29.393</v>
      </c>
      <c r="H10" s="9"/>
      <c r="I10" s="9"/>
      <c r="J10" s="9">
        <v>29.393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2">
        <f>G10/G9*1000</f>
        <v>29393</v>
      </c>
      <c r="H11" s="13" t="e">
        <f>H10/H9*1000</f>
        <v>#DIV/0!</v>
      </c>
      <c r="I11" s="13" t="e">
        <f>I10/I9*1000</f>
        <v>#DIV/0!</v>
      </c>
      <c r="J11" s="12">
        <f>J10/J9*1000</f>
        <v>29393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29.393</v>
      </c>
      <c r="H12" s="9"/>
      <c r="I12" s="9"/>
      <c r="J12" s="9">
        <v>29.393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2">
        <f>G12/G9*1000</f>
        <v>29393</v>
      </c>
      <c r="H13" s="13" t="e">
        <f aca="true" t="shared" si="1" ref="H13:R13">H12/H9*1000</f>
        <v>#DIV/0!</v>
      </c>
      <c r="I13" s="13" t="e">
        <f t="shared" si="1"/>
        <v>#DIV/0!</v>
      </c>
      <c r="J13" s="12">
        <f t="shared" si="1"/>
        <v>29393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88</v>
      </c>
      <c r="B14" s="37" t="s">
        <v>89</v>
      </c>
      <c r="C14" s="38"/>
      <c r="D14" s="38"/>
      <c r="E14" s="38"/>
      <c r="F14" s="22" t="s">
        <v>3</v>
      </c>
      <c r="G14" s="23">
        <f>H14+I14+J14+K14+L14+M14+N14+O14+P14+Q14+R14</f>
        <v>1</v>
      </c>
      <c r="H14" s="24"/>
      <c r="I14" s="24"/>
      <c r="J14" s="24">
        <v>1</v>
      </c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74</v>
      </c>
      <c r="B15" s="53"/>
      <c r="C15" s="53"/>
      <c r="D15" s="53"/>
      <c r="E15" s="53"/>
    </row>
    <row r="17" spans="1:5" ht="15.75">
      <c r="A17" s="52" t="s">
        <v>75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1" sqref="H11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85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76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87</v>
      </c>
      <c r="C9" s="35"/>
      <c r="D9" s="35"/>
      <c r="E9" s="36"/>
      <c r="F9" s="11" t="s">
        <v>3</v>
      </c>
      <c r="G9" s="12">
        <f>H9+I9+J9+K9+L9+M9+N9+O9+P9+Q9+R9</f>
        <v>10</v>
      </c>
      <c r="H9" s="9">
        <v>10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306.05</v>
      </c>
      <c r="H10" s="9">
        <v>306.05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2">
        <f>G10/G9*1000</f>
        <v>30605</v>
      </c>
      <c r="H11" s="12">
        <f>H10/H9*1000</f>
        <v>30605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306.05</v>
      </c>
      <c r="H12" s="9">
        <v>306.05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2">
        <f>G12/G9*1000</f>
        <v>30605</v>
      </c>
      <c r="H13" s="12">
        <f aca="true" t="shared" si="1" ref="H13:R13">H12/H9*1000</f>
        <v>30605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88</v>
      </c>
      <c r="B14" s="37" t="s">
        <v>89</v>
      </c>
      <c r="C14" s="38"/>
      <c r="D14" s="38"/>
      <c r="E14" s="38"/>
      <c r="F14" s="22" t="s">
        <v>3</v>
      </c>
      <c r="G14" s="23">
        <f>H14+I14+J14+K14+L14+M14+N14+O14+P14+Q14+R14</f>
        <v>10</v>
      </c>
      <c r="H14" s="24">
        <v>10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77</v>
      </c>
      <c r="B15" s="53"/>
      <c r="C15" s="53"/>
      <c r="D15" s="53"/>
      <c r="E15" s="53"/>
    </row>
    <row r="17" spans="1:5" ht="15.75">
      <c r="A17" s="52" t="s">
        <v>78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10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1" sqref="H11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79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87</v>
      </c>
      <c r="C9" s="35"/>
      <c r="D9" s="35"/>
      <c r="E9" s="36"/>
      <c r="F9" s="11" t="s">
        <v>3</v>
      </c>
      <c r="G9" s="12">
        <f>H9+I9+J9+K9+L9+M9+N9+O9+P9+Q9+R9</f>
        <v>17</v>
      </c>
      <c r="H9" s="9">
        <v>17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460.1</v>
      </c>
      <c r="H10" s="9">
        <v>460.1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2">
        <f>G10/G9*1000</f>
        <v>27064.705882352944</v>
      </c>
      <c r="H11" s="12">
        <f>H10/H9*1000</f>
        <v>27064.705882352944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460.1</v>
      </c>
      <c r="H12" s="9">
        <v>460.1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2">
        <f>G12/G9*1000</f>
        <v>27064.705882352944</v>
      </c>
      <c r="H13" s="12">
        <f aca="true" t="shared" si="1" ref="H13:R13">H12/H9*1000</f>
        <v>27064.705882352944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88</v>
      </c>
      <c r="B14" s="37" t="s">
        <v>89</v>
      </c>
      <c r="C14" s="38"/>
      <c r="D14" s="38"/>
      <c r="E14" s="38"/>
      <c r="F14" s="22" t="s">
        <v>3</v>
      </c>
      <c r="G14" s="23">
        <f>H14+I14+J14+K14+L14+M14+N14+O14+P14+Q14+R14</f>
        <v>17</v>
      </c>
      <c r="H14" s="24">
        <v>17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80</v>
      </c>
      <c r="B15" s="53"/>
      <c r="C15" s="53"/>
      <c r="D15" s="53"/>
      <c r="E15" s="53"/>
    </row>
    <row r="17" spans="1:5" ht="15.75">
      <c r="A17" s="52" t="s">
        <v>81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11" sqref="G11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86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82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87</v>
      </c>
      <c r="C9" s="35"/>
      <c r="D9" s="35"/>
      <c r="E9" s="36"/>
      <c r="F9" s="11" t="s">
        <v>3</v>
      </c>
      <c r="G9" s="12">
        <f>H9+I9+J9+K9+L9+M9+N9+O9+P9+Q9+R9</f>
        <v>51</v>
      </c>
      <c r="H9" s="9">
        <v>51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1513.66</v>
      </c>
      <c r="H10" s="9">
        <v>1513.66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2">
        <f>G10/G9*1000</f>
        <v>29679.607843137255</v>
      </c>
      <c r="H11" s="12">
        <f>H10/H9*1000</f>
        <v>29679.607843137255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1513.66</v>
      </c>
      <c r="H12" s="9">
        <v>1513.66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2">
        <f>G12/G9*1000</f>
        <v>29679.607843137255</v>
      </c>
      <c r="H13" s="12">
        <f aca="true" t="shared" si="1" ref="H13:R13">H12/H9*1000</f>
        <v>29679.607843137255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88</v>
      </c>
      <c r="B14" s="37" t="s">
        <v>89</v>
      </c>
      <c r="C14" s="38"/>
      <c r="D14" s="38"/>
      <c r="E14" s="38"/>
      <c r="F14" s="22" t="s">
        <v>3</v>
      </c>
      <c r="G14" s="23">
        <f>H14+I14+J14+K14+L14+M14+N14+O14+P14+Q14+R14</f>
        <v>51</v>
      </c>
      <c r="H14" s="24">
        <v>51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83</v>
      </c>
      <c r="B15" s="53"/>
      <c r="C15" s="53"/>
      <c r="D15" s="53"/>
      <c r="E15" s="53"/>
    </row>
    <row r="17" spans="1:5" ht="15.75">
      <c r="A17" s="52" t="s">
        <v>84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75" zoomScaleNormal="75" zoomScaleSheetLayoutView="85" zoomScalePageLayoutView="0" workbookViewId="0" topLeftCell="A1">
      <pane xSplit="6" ySplit="8" topLeftCell="G11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3" sqref="H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94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34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93</v>
      </c>
      <c r="C9" s="35"/>
      <c r="D9" s="35"/>
      <c r="E9" s="36"/>
      <c r="F9" s="11" t="s">
        <v>3</v>
      </c>
      <c r="G9" s="12">
        <f>H9+I9+J9+K9+L9+M9+N9+O9+P9+Q9+R9</f>
        <v>8</v>
      </c>
      <c r="H9" s="9">
        <v>8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90</v>
      </c>
      <c r="C10" s="30"/>
      <c r="D10" s="30"/>
      <c r="E10" s="31"/>
      <c r="F10" s="11" t="s">
        <v>4</v>
      </c>
      <c r="G10" s="13">
        <f>H10+I10+J10+K10+L10+M10+N10+O10+P10+Q10+R10</f>
        <v>243.7</v>
      </c>
      <c r="H10" s="9">
        <v>243.7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2">
        <f>G10/G9*1000</f>
        <v>30462.5</v>
      </c>
      <c r="H11" s="12">
        <f>H10/H9*1000</f>
        <v>30462.5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243.7</v>
      </c>
      <c r="H12" s="9">
        <v>243.7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2">
        <f>G12/G9*1000</f>
        <v>30462.5</v>
      </c>
      <c r="H13" s="12">
        <f aca="true" t="shared" si="1" ref="H13:R13">H12/H9*1000</f>
        <v>30462.5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88</v>
      </c>
      <c r="B14" s="37" t="s">
        <v>89</v>
      </c>
      <c r="C14" s="38"/>
      <c r="D14" s="38"/>
      <c r="E14" s="38"/>
      <c r="F14" s="22" t="s">
        <v>3</v>
      </c>
      <c r="G14" s="23">
        <f>H14+I14+J14+K14+L14+M14+N14+O14+P14+Q14+R14</f>
        <v>8</v>
      </c>
      <c r="H14" s="24">
        <v>8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6" ht="15.75">
      <c r="A15" s="20"/>
      <c r="F15" s="14"/>
    </row>
    <row r="16" spans="1:5" ht="15.75">
      <c r="A16" s="52" t="s">
        <v>35</v>
      </c>
      <c r="B16" s="53"/>
      <c r="C16" s="53"/>
      <c r="D16" s="53"/>
      <c r="E16" s="53"/>
    </row>
    <row r="18" spans="1:5" ht="15.75">
      <c r="A18" s="52" t="s">
        <v>36</v>
      </c>
      <c r="B18" s="53"/>
      <c r="C18" s="53"/>
      <c r="D18" s="53"/>
      <c r="E18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6:E16"/>
    <mergeCell ref="A18:E18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11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13" sqref="G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37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87</v>
      </c>
      <c r="C9" s="35"/>
      <c r="D9" s="35"/>
      <c r="E9" s="36"/>
      <c r="F9" s="11" t="s">
        <v>3</v>
      </c>
      <c r="G9" s="12">
        <f>H9+I9+J9+K9+L9+M9+N9+O9+P9+Q9+R9</f>
        <v>12</v>
      </c>
      <c r="H9" s="9">
        <v>12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90</v>
      </c>
      <c r="C10" s="30"/>
      <c r="D10" s="30"/>
      <c r="E10" s="31"/>
      <c r="F10" s="11" t="s">
        <v>4</v>
      </c>
      <c r="G10" s="13">
        <f>H10+I10+J10+K10+L10+M10+N10+O10+P10+Q10+R10</f>
        <v>318.8</v>
      </c>
      <c r="H10" s="9">
        <v>318.8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2">
        <f>G10/G9*1000</f>
        <v>26566.666666666668</v>
      </c>
      <c r="H11" s="12">
        <f>H10/H9*1000</f>
        <v>26566.666666666668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318.8</v>
      </c>
      <c r="H12" s="9">
        <v>318.8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2">
        <f>G12/G9*1000</f>
        <v>26566.666666666668</v>
      </c>
      <c r="H13" s="12">
        <f aca="true" t="shared" si="1" ref="H13:R13">H12/H9*1000</f>
        <v>26566.666666666668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88</v>
      </c>
      <c r="B14" s="37" t="s">
        <v>89</v>
      </c>
      <c r="C14" s="38"/>
      <c r="D14" s="38"/>
      <c r="E14" s="38"/>
      <c r="F14" s="22" t="s">
        <v>3</v>
      </c>
      <c r="G14" s="23">
        <f>H14+I14+J14+K14+L14+M14+N14+O14+P14+Q14+R14</f>
        <v>12</v>
      </c>
      <c r="H14" s="24">
        <v>12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38</v>
      </c>
      <c r="B15" s="53"/>
      <c r="C15" s="53"/>
      <c r="D15" s="53"/>
      <c r="E15" s="53"/>
    </row>
    <row r="17" spans="1:5" ht="15.75">
      <c r="A17" s="52" t="s">
        <v>39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11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J11" sqref="J11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95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40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87</v>
      </c>
      <c r="C9" s="35"/>
      <c r="D9" s="35"/>
      <c r="E9" s="36"/>
      <c r="F9" s="11" t="s">
        <v>3</v>
      </c>
      <c r="G9" s="12">
        <f>H9+I9+J9+K9+L9+M9+N9+O9+P9+Q9+R9</f>
        <v>1</v>
      </c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90</v>
      </c>
      <c r="C10" s="30"/>
      <c r="D10" s="30"/>
      <c r="E10" s="31"/>
      <c r="F10" s="11" t="s">
        <v>4</v>
      </c>
      <c r="G10" s="13">
        <f>H10+I10+J10+K10+L10+M10+N10+O10+P10+Q10+R10</f>
        <v>26</v>
      </c>
      <c r="H10" s="9"/>
      <c r="I10" s="9"/>
      <c r="J10" s="9">
        <v>26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26000</v>
      </c>
      <c r="H11" s="13" t="e">
        <f>H10/H9*1000</f>
        <v>#DIV/0!</v>
      </c>
      <c r="I11" s="13" t="e">
        <f>I10/I9*1000</f>
        <v>#DIV/0!</v>
      </c>
      <c r="J11" s="13">
        <f>J10/J9*1000</f>
        <v>26000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26</v>
      </c>
      <c r="H12" s="9"/>
      <c r="I12" s="9"/>
      <c r="J12" s="9">
        <v>26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26000</v>
      </c>
      <c r="H13" s="13" t="e">
        <f aca="true" t="shared" si="1" ref="H13:R13">H12/H9*1000</f>
        <v>#DIV/0!</v>
      </c>
      <c r="I13" s="13" t="e">
        <f t="shared" si="1"/>
        <v>#DIV/0!</v>
      </c>
      <c r="J13" s="13">
        <f t="shared" si="1"/>
        <v>26000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88</v>
      </c>
      <c r="B14" s="37" t="s">
        <v>89</v>
      </c>
      <c r="C14" s="38"/>
      <c r="D14" s="38"/>
      <c r="E14" s="38"/>
      <c r="F14" s="22" t="s">
        <v>3</v>
      </c>
      <c r="G14" s="23">
        <f>H14+I14+J14+K14+L14+M14+N14+O14+P14+Q14+R14</f>
        <v>1</v>
      </c>
      <c r="H14" s="24"/>
      <c r="I14" s="24"/>
      <c r="J14" s="24">
        <v>1</v>
      </c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41</v>
      </c>
      <c r="B15" s="53"/>
      <c r="C15" s="53"/>
      <c r="D15" s="53"/>
      <c r="E15" s="53"/>
    </row>
    <row r="17" spans="1:5" ht="15.75">
      <c r="A17" s="52" t="s">
        <v>42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11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13" sqref="G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43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87</v>
      </c>
      <c r="C9" s="35"/>
      <c r="D9" s="35"/>
      <c r="E9" s="36"/>
      <c r="F9" s="11" t="s">
        <v>3</v>
      </c>
      <c r="G9" s="12">
        <f>H9+I9+J9+K9+L9+M9+N9+O9+P9+Q9+R9</f>
        <v>12</v>
      </c>
      <c r="H9" s="9">
        <v>12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90</v>
      </c>
      <c r="C10" s="30"/>
      <c r="D10" s="30"/>
      <c r="E10" s="31"/>
      <c r="F10" s="11" t="s">
        <v>4</v>
      </c>
      <c r="G10" s="13">
        <f>H10+I10+J10+K10+L10+M10+N10+O10+P10+Q10+R10</f>
        <v>346.8</v>
      </c>
      <c r="H10" s="9">
        <v>346.8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28900.000000000004</v>
      </c>
      <c r="H11" s="13">
        <f>H10/H9*1000</f>
        <v>28900.000000000004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346.8</v>
      </c>
      <c r="H12" s="9">
        <v>346.8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28900.000000000004</v>
      </c>
      <c r="H13" s="13">
        <f aca="true" t="shared" si="1" ref="H13:R13">H12/H9*1000</f>
        <v>28900.000000000004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88</v>
      </c>
      <c r="B14" s="37" t="s">
        <v>89</v>
      </c>
      <c r="C14" s="38"/>
      <c r="D14" s="38"/>
      <c r="E14" s="38"/>
      <c r="F14" s="22" t="s">
        <v>3</v>
      </c>
      <c r="G14" s="23">
        <f>H14+I14+J14+K14+L14+M14+N14+O14+P14+Q14+R14</f>
        <v>12</v>
      </c>
      <c r="H14" s="24">
        <v>12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44</v>
      </c>
      <c r="B15" s="53"/>
      <c r="C15" s="53"/>
      <c r="D15" s="53"/>
      <c r="E15" s="53"/>
    </row>
    <row r="17" spans="1:5" ht="15.75">
      <c r="A17" s="52" t="s">
        <v>45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3" sqref="H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46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87</v>
      </c>
      <c r="C9" s="35"/>
      <c r="D9" s="35"/>
      <c r="E9" s="36"/>
      <c r="F9" s="11" t="s">
        <v>3</v>
      </c>
      <c r="G9" s="12">
        <f>H9+I9+J9+K9+L9+M9+N9+O9+P9+Q9+R9</f>
        <v>8</v>
      </c>
      <c r="H9" s="9">
        <v>8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90</v>
      </c>
      <c r="C10" s="30"/>
      <c r="D10" s="30"/>
      <c r="E10" s="31"/>
      <c r="F10" s="11" t="s">
        <v>4</v>
      </c>
      <c r="G10" s="13">
        <f>H10+I10+J10+K10+L10+M10+N10+O10+P10+Q10+R10</f>
        <v>212.8</v>
      </c>
      <c r="H10" s="9">
        <v>212.8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26600</v>
      </c>
      <c r="H11" s="13">
        <f>H10/H9*1000</f>
        <v>26600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212.8</v>
      </c>
      <c r="H12" s="9">
        <v>212.8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26600</v>
      </c>
      <c r="H13" s="13">
        <f aca="true" t="shared" si="1" ref="H13:R13">H12/H9*1000</f>
        <v>26600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88</v>
      </c>
      <c r="B14" s="37" t="s">
        <v>89</v>
      </c>
      <c r="C14" s="38"/>
      <c r="D14" s="38"/>
      <c r="E14" s="38"/>
      <c r="F14" s="22" t="s">
        <v>3</v>
      </c>
      <c r="G14" s="23">
        <f>H14+I14+J14+K14+L14+M14+N14+O14+P14+Q14+R14</f>
        <v>8</v>
      </c>
      <c r="H14" s="24">
        <v>8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47</v>
      </c>
      <c r="B15" s="53"/>
      <c r="C15" s="53"/>
      <c r="D15" s="53"/>
      <c r="E15" s="53"/>
    </row>
    <row r="17" spans="1:5" ht="15.75">
      <c r="A17" s="52" t="s">
        <v>48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11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13" sqref="G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49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93</v>
      </c>
      <c r="C9" s="35"/>
      <c r="D9" s="35"/>
      <c r="E9" s="36"/>
      <c r="F9" s="11" t="s">
        <v>3</v>
      </c>
      <c r="G9" s="12">
        <f>H9+I9+J9+K9+L9+M9+N9+O9+P9+Q9+R9</f>
        <v>13</v>
      </c>
      <c r="H9" s="9">
        <v>13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90</v>
      </c>
      <c r="C10" s="30"/>
      <c r="D10" s="30"/>
      <c r="E10" s="31"/>
      <c r="F10" s="11" t="s">
        <v>4</v>
      </c>
      <c r="G10" s="13">
        <f>H10+I10+J10+K10+L10+M10+N10+O10+P10+Q10+R10</f>
        <v>367.7</v>
      </c>
      <c r="H10" s="9">
        <v>367.7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2">
        <f>G10/G9*1000</f>
        <v>28284.615384615387</v>
      </c>
      <c r="H11" s="12">
        <f>H10/H9*1000</f>
        <v>28284.615384615387</v>
      </c>
      <c r="I11" s="13" t="e">
        <f>I10/I9*1000</f>
        <v>#DIV/0!</v>
      </c>
      <c r="J11" s="13" t="e">
        <f>J10/J9*1000</f>
        <v>#DIV/0!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367.7</v>
      </c>
      <c r="H12" s="9">
        <v>367.7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2">
        <f>G12/G9*1000</f>
        <v>28284.615384615387</v>
      </c>
      <c r="H13" s="12">
        <f aca="true" t="shared" si="1" ref="H13:R13">H12/H9*1000</f>
        <v>28284.615384615387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88</v>
      </c>
      <c r="B14" s="37" t="s">
        <v>89</v>
      </c>
      <c r="C14" s="38"/>
      <c r="D14" s="38"/>
      <c r="E14" s="38"/>
      <c r="F14" s="22" t="s">
        <v>3</v>
      </c>
      <c r="G14" s="23">
        <f>H14+I14+J14+K14+L14+M14+N14+O14+P14+Q14+R14</f>
        <v>13</v>
      </c>
      <c r="H14" s="24">
        <v>13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50</v>
      </c>
      <c r="B15" s="53"/>
      <c r="C15" s="53"/>
      <c r="D15" s="53"/>
      <c r="E15" s="53"/>
    </row>
    <row r="17" spans="1:5" ht="15.75">
      <c r="A17" s="52" t="s">
        <v>51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J13" sqref="J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52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87</v>
      </c>
      <c r="C9" s="35"/>
      <c r="D9" s="35"/>
      <c r="E9" s="36"/>
      <c r="F9" s="11" t="s">
        <v>3</v>
      </c>
      <c r="G9" s="12">
        <f>H9+I9+J9+K9+L9+M9+N9+O9+P9+Q9+R9</f>
        <v>2</v>
      </c>
      <c r="H9" s="9"/>
      <c r="I9" s="9"/>
      <c r="J9" s="9">
        <v>2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29.6</v>
      </c>
      <c r="H10" s="9"/>
      <c r="I10" s="9"/>
      <c r="J10" s="9">
        <v>29.6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>
        <f>G10/G9*1000</f>
        <v>14800</v>
      </c>
      <c r="H11" s="13" t="e">
        <f>H10/H9*1000</f>
        <v>#DIV/0!</v>
      </c>
      <c r="I11" s="13" t="e">
        <f>I10/I9*1000</f>
        <v>#DIV/0!</v>
      </c>
      <c r="J11" s="13">
        <f>J10/J9*1000</f>
        <v>14800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29.6</v>
      </c>
      <c r="H12" s="9"/>
      <c r="I12" s="9"/>
      <c r="J12" s="9">
        <v>29.6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>
        <f>G12/G9*1000</f>
        <v>14800</v>
      </c>
      <c r="H13" s="13" t="e">
        <f aca="true" t="shared" si="1" ref="H13:R13">H12/H9*1000</f>
        <v>#DIV/0!</v>
      </c>
      <c r="I13" s="13" t="e">
        <f t="shared" si="1"/>
        <v>#DIV/0!</v>
      </c>
      <c r="J13" s="13">
        <f t="shared" si="1"/>
        <v>14800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88</v>
      </c>
      <c r="B14" s="37" t="s">
        <v>89</v>
      </c>
      <c r="C14" s="38"/>
      <c r="D14" s="38"/>
      <c r="E14" s="38"/>
      <c r="F14" s="22" t="s">
        <v>3</v>
      </c>
      <c r="G14" s="23">
        <f>H14+I14+J14+K14+L14+M14+N14+O14+P14+Q14+R14</f>
        <v>2</v>
      </c>
      <c r="H14" s="24"/>
      <c r="I14" s="24"/>
      <c r="J14" s="24">
        <v>2</v>
      </c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53</v>
      </c>
      <c r="B15" s="53"/>
      <c r="C15" s="53"/>
      <c r="D15" s="53"/>
      <c r="E15" s="53"/>
    </row>
    <row r="17" spans="1:5" ht="15.75">
      <c r="A17" s="52" t="s">
        <v>51</v>
      </c>
      <c r="B17" s="53"/>
      <c r="C17" s="53"/>
      <c r="D17" s="53"/>
      <c r="E17" s="53"/>
    </row>
  </sheetData>
  <sheetProtection/>
  <mergeCells count="18">
    <mergeCell ref="A15:E15"/>
    <mergeCell ref="A17:E17"/>
    <mergeCell ref="B8:E8"/>
    <mergeCell ref="B9:E9"/>
    <mergeCell ref="B10:E10"/>
    <mergeCell ref="B11:E11"/>
    <mergeCell ref="B12:E12"/>
    <mergeCell ref="B13:E13"/>
    <mergeCell ref="B14:E14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J14" sqref="J14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28</v>
      </c>
    </row>
    <row r="2" spans="6:18" ht="51.75" customHeight="1">
      <c r="F2" s="3"/>
      <c r="G2" s="15"/>
      <c r="Q2" s="41" t="s">
        <v>25</v>
      </c>
      <c r="R2" s="41"/>
    </row>
    <row r="3" spans="1:18" ht="37.5" customHeight="1">
      <c r="A3" s="39" t="s">
        <v>24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3.25" customHeight="1">
      <c r="A4" s="6"/>
      <c r="B4" s="6"/>
      <c r="C4" s="6"/>
      <c r="D4" s="6"/>
      <c r="E4" s="39" t="s">
        <v>54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42" t="s">
        <v>26</v>
      </c>
      <c r="G5" s="43"/>
      <c r="H5" s="43"/>
      <c r="I5" s="43"/>
      <c r="J5" s="43"/>
      <c r="K5" s="43"/>
    </row>
    <row r="6" spans="1:18" ht="22.5" customHeight="1">
      <c r="A6" s="50" t="s">
        <v>0</v>
      </c>
      <c r="B6" s="48" t="s">
        <v>1</v>
      </c>
      <c r="C6" s="49"/>
      <c r="D6" s="49"/>
      <c r="E6" s="49"/>
      <c r="F6" s="47" t="s">
        <v>2</v>
      </c>
      <c r="G6" s="45" t="s">
        <v>8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02.75" customHeight="1">
      <c r="A7" s="51"/>
      <c r="B7" s="46"/>
      <c r="C7" s="46"/>
      <c r="D7" s="46"/>
      <c r="E7" s="46"/>
      <c r="F7" s="46"/>
      <c r="G7" s="46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32">
        <v>2</v>
      </c>
      <c r="C8" s="33"/>
      <c r="D8" s="33"/>
      <c r="E8" s="34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9" t="s">
        <v>87</v>
      </c>
      <c r="C9" s="35"/>
      <c r="D9" s="35"/>
      <c r="E9" s="36"/>
      <c r="F9" s="11" t="s">
        <v>3</v>
      </c>
      <c r="G9" s="12">
        <f>H9+I9+J9+K9+L9+M9+N9+O9+P9+Q9+R9</f>
        <v>0</v>
      </c>
      <c r="H9" s="9"/>
      <c r="I9" s="9"/>
      <c r="J9" s="9">
        <v>0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9" t="s">
        <v>27</v>
      </c>
      <c r="C10" s="30"/>
      <c r="D10" s="30"/>
      <c r="E10" s="31"/>
      <c r="F10" s="11" t="s">
        <v>4</v>
      </c>
      <c r="G10" s="13">
        <f>H10+I10+J10+K10+L10+M10+N10+O10+P10+Q10+R10</f>
        <v>0</v>
      </c>
      <c r="H10" s="9"/>
      <c r="I10" s="9"/>
      <c r="J10" s="9">
        <v>0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9" t="s">
        <v>21</v>
      </c>
      <c r="C11" s="30"/>
      <c r="D11" s="30"/>
      <c r="E11" s="31"/>
      <c r="F11" s="11" t="s">
        <v>5</v>
      </c>
      <c r="G11" s="13" t="e">
        <f>G10/G9*1000</f>
        <v>#DIV/0!</v>
      </c>
      <c r="H11" s="13" t="e">
        <f>H10/H9*1000</f>
        <v>#DIV/0!</v>
      </c>
      <c r="I11" s="13" t="e">
        <f>I10/I9*1000</f>
        <v>#DIV/0!</v>
      </c>
      <c r="J11" s="13" t="e">
        <f>J10/J9*1000</f>
        <v>#DIV/0!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9" t="s">
        <v>23</v>
      </c>
      <c r="C12" s="30"/>
      <c r="D12" s="30"/>
      <c r="E12" s="31"/>
      <c r="F12" s="11" t="s">
        <v>4</v>
      </c>
      <c r="G12" s="13">
        <f>H12+I12+J12+K12+L12+M12+N12+O12+P12+Q12+R12</f>
        <v>0</v>
      </c>
      <c r="H12" s="9"/>
      <c r="I12" s="9"/>
      <c r="J12" s="9">
        <v>0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9" t="s">
        <v>22</v>
      </c>
      <c r="C13" s="30"/>
      <c r="D13" s="30"/>
      <c r="E13" s="31"/>
      <c r="F13" s="11" t="s">
        <v>5</v>
      </c>
      <c r="G13" s="13" t="e">
        <f>G12/G9*1000</f>
        <v>#DIV/0!</v>
      </c>
      <c r="H13" s="13" t="e">
        <f aca="true" t="shared" si="1" ref="H13:R13">H12/H9*1000</f>
        <v>#DIV/0!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18" ht="42.75" customHeight="1">
      <c r="A14" s="21" t="s">
        <v>88</v>
      </c>
      <c r="B14" s="37" t="s">
        <v>89</v>
      </c>
      <c r="C14" s="38"/>
      <c r="D14" s="38"/>
      <c r="E14" s="38"/>
      <c r="F14" s="22" t="s">
        <v>3</v>
      </c>
      <c r="G14" s="23">
        <f>H14+I14+J14+K14+L14+M14+N14+O14+P14+Q14+R14</f>
        <v>0</v>
      </c>
      <c r="H14" s="24"/>
      <c r="I14" s="24"/>
      <c r="J14" s="24">
        <v>0</v>
      </c>
      <c r="K14" s="24"/>
      <c r="L14" s="24"/>
      <c r="M14" s="24"/>
      <c r="N14" s="24"/>
      <c r="O14" s="24"/>
      <c r="P14" s="24"/>
      <c r="Q14" s="24"/>
      <c r="R14" s="24"/>
    </row>
    <row r="15" spans="1:5" ht="15.75">
      <c r="A15" s="52" t="s">
        <v>55</v>
      </c>
      <c r="B15" s="53"/>
      <c r="C15" s="53"/>
      <c r="D15" s="53"/>
      <c r="E15" s="53"/>
    </row>
    <row r="17" spans="1:5" ht="15.75">
      <c r="A17" s="52" t="s">
        <v>56</v>
      </c>
      <c r="B17" s="53"/>
      <c r="C17" s="53"/>
      <c r="D17" s="53"/>
      <c r="E17" s="53"/>
    </row>
  </sheetData>
  <sheetProtection/>
  <mergeCells count="18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  <mergeCell ref="B14:E14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1</cp:lastModifiedBy>
  <cp:lastPrinted>2012-11-07T07:06:53Z</cp:lastPrinted>
  <dcterms:created xsi:type="dcterms:W3CDTF">2011-05-03T05:24:50Z</dcterms:created>
  <dcterms:modified xsi:type="dcterms:W3CDTF">2012-11-07T14:16:40Z</dcterms:modified>
  <cp:category/>
  <cp:version/>
  <cp:contentType/>
  <cp:contentStatus/>
</cp:coreProperties>
</file>